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Дикамбаева\(Л) Сводная бюджетная роспись  - Ежеквартально до 20\2025\"/>
    </mc:Choice>
  </mc:AlternateContent>
  <bookViews>
    <workbookView xWindow="72" yWindow="4248" windowWidth="12396" windowHeight="4908"/>
  </bookViews>
  <sheets>
    <sheet name="Роспись источников" sheetId="5" r:id="rId1"/>
  </sheets>
  <calcPr calcId="152511"/>
</workbook>
</file>

<file path=xl/calcChain.xml><?xml version="1.0" encoding="utf-8"?>
<calcChain xmlns="http://schemas.openxmlformats.org/spreadsheetml/2006/main">
  <c r="J24" i="5" l="1"/>
  <c r="J23" i="5"/>
  <c r="I24" i="5"/>
  <c r="I23" i="5"/>
  <c r="H24" i="5"/>
  <c r="H23" i="5"/>
  <c r="I19" i="5" l="1"/>
  <c r="J19" i="5"/>
  <c r="H19" i="5"/>
  <c r="I16" i="5"/>
  <c r="J16" i="5"/>
  <c r="H16" i="5"/>
  <c r="H22" i="5" l="1"/>
  <c r="J22" i="5"/>
  <c r="I22" i="5"/>
  <c r="K18" i="5"/>
  <c r="K17" i="5"/>
  <c r="K21" i="5"/>
  <c r="K20" i="5"/>
  <c r="K19" i="5"/>
  <c r="K27" i="5"/>
  <c r="K26" i="5"/>
  <c r="J25" i="5"/>
  <c r="I25" i="5"/>
  <c r="H25" i="5"/>
  <c r="I28" i="5" l="1"/>
  <c r="J28" i="5"/>
  <c r="K25" i="5"/>
  <c r="H28" i="5"/>
  <c r="K16" i="5"/>
  <c r="K23" i="5"/>
  <c r="K24" i="5"/>
  <c r="K22" i="5"/>
  <c r="K28" i="5" l="1"/>
</calcChain>
</file>

<file path=xl/sharedStrings.xml><?xml version="1.0" encoding="utf-8"?>
<sst xmlns="http://schemas.openxmlformats.org/spreadsheetml/2006/main" count="47" uniqueCount="47">
  <si>
    <t>(наименование органа, исполняющего бюджет)</t>
  </si>
  <si>
    <t>Наименование кодов источников внутреннего финансирования дефицитов бюджета</t>
  </si>
  <si>
    <t>Код бюджетной классификации</t>
  </si>
  <si>
    <t>Бюджетные назначения 1 квартал</t>
  </si>
  <si>
    <t>Бюджетные назначения 2 квартал</t>
  </si>
  <si>
    <t>Бюджетные назначения 3 квартал</t>
  </si>
  <si>
    <t>Бюджетные назначения 4 квартал</t>
  </si>
  <si>
    <t>Наименование бюджета</t>
  </si>
  <si>
    <t>Комитет финансов Сосновоборского городского округа</t>
  </si>
  <si>
    <t>Единица измерения: руб.</t>
  </si>
  <si>
    <t>Бюджетные назначения итого</t>
  </si>
  <si>
    <t>Возврат прочих бюджетных кредитов (ссуд), предоставленных бюджетами городских округов внутри страны</t>
  </si>
  <si>
    <t>ИТОГО:</t>
  </si>
  <si>
    <t>"Утверждено"</t>
  </si>
  <si>
    <t>Изменение остатков средств на счетах по учету средств бюджета</t>
  </si>
  <si>
    <t>Председатель комитета финансов</t>
  </si>
  <si>
    <t>Т.Р.Попова</t>
  </si>
  <si>
    <t>Кредиты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</si>
  <si>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</si>
  <si>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</si>
  <si>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</si>
  <si>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</si>
  <si>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</si>
  <si>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Увеличение прочих остатков денежных средств бюджета городского округа</t>
  </si>
  <si>
    <t>Уменьшение прочих остатков денежных средств бюджета городского округа</t>
  </si>
  <si>
    <t>Иные источники внутреннего финансирования дефицитов бюджетов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</si>
  <si>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принципиалу либо обусловлено уступкой гаранту прав требования бенефициара к принципиалу</t>
  </si>
  <si>
    <t>Всего источников внутреннего финансирования дефицита бюджета</t>
  </si>
  <si>
    <t>000 01 02 00 00 00 0000 000</t>
  </si>
  <si>
    <t>000 01 02 00 00 04 0000 710</t>
  </si>
  <si>
    <t>000 01 02 00 00 04 0000 810</t>
  </si>
  <si>
    <t>000  01 03 00 00 00 0000 000</t>
  </si>
  <si>
    <t>000 01 03 00 00 04 0000 710</t>
  </si>
  <si>
    <t>000 01 03 00 00 04 0000 810</t>
  </si>
  <si>
    <t>000 01 05 00 00 00 0000 000</t>
  </si>
  <si>
    <t>000 01 05 02 01 04 0000 510</t>
  </si>
  <si>
    <t>000 01 05 02 01 04 0000 610</t>
  </si>
  <si>
    <t>000 01 06 00 00 00 0000 000</t>
  </si>
  <si>
    <r>
      <t xml:space="preserve">000 01 06 04 01 04 0000 </t>
    </r>
    <r>
      <rPr>
        <b/>
        <sz val="10"/>
        <rFont val="Times New Roman"/>
        <family val="1"/>
        <charset val="204"/>
      </rPr>
      <t>810</t>
    </r>
  </si>
  <si>
    <r>
      <t xml:space="preserve">000 01 06 08 00 04 0000 </t>
    </r>
    <r>
      <rPr>
        <b/>
        <sz val="10"/>
        <rFont val="Times New Roman"/>
        <family val="1"/>
        <charset val="204"/>
      </rPr>
      <t>640</t>
    </r>
  </si>
  <si>
    <t>Бюджетные назначения 2025 год</t>
  </si>
  <si>
    <t>Бюджетные назначения 2026 год</t>
  </si>
  <si>
    <t>23.12.2024</t>
  </si>
  <si>
    <t>на 01.01.2025</t>
  </si>
  <si>
    <t xml:space="preserve">Сводная бюджетная роспись по источникам внутреннего финансирования дефицита бюджета Сосновоборского городского округа на 2025 год и плановый период 2026 и 2027 годов.  </t>
  </si>
  <si>
    <t>Бюджетные назначения 2027 год</t>
  </si>
  <si>
    <t>Раздел II. Бюджетные ассигнования по источникам финансирования дефицита бюджета бюджета Сосновоборского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</si>
</sst>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</font>
    <font>
      <i/>
      <sz val="8.5"/>
      <name val="MS Sans Serif"/>
      <family val="2"/>
      <charset val="204"/>
    </font>
    <font>
      <sz val="9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/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0" fontId="5" fillId="0" borderId="4" xfId="0" applyFont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2" fontId="0" fillId="0" borderId="0" xfId="0" applyNumberFormat="1"/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4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 shrinkToFit="1"/>
    </xf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28</xdr:row>
      <xdr:rowOff>244475</xdr:rowOff>
    </xdr:from>
    <xdr:to>
      <xdr:col>7</xdr:col>
      <xdr:colOff>995045</xdr:colOff>
      <xdr:row>29</xdr:row>
      <xdr:rowOff>15875</xdr:rowOff>
    </xdr:to>
    <xdr:grpSp>
      <xdr:nvGrpSpPr>
        <xdr:cNvPr id="9" name="Группа 8"/>
        <xdr:cNvGrpSpPr/>
      </xdr:nvGrpSpPr>
      <xdr:grpSpPr>
        <a:xfrm>
          <a:off x="0" y="10500995"/>
          <a:ext cx="5635625" cy="312420"/>
          <a:chOff x="12700" y="2692400"/>
          <a:chExt cx="5511800" cy="314325"/>
        </a:xfrm>
      </xdr:grpSpPr>
      <xdr:sp macro="" textlink="">
        <xdr:nvSpPr>
          <xdr:cNvPr id="2" name="211"/>
          <xdr:cNvSpPr/>
        </xdr:nvSpPr>
        <xdr:spPr>
          <a:xfrm>
            <a:off x="12700" y="2692400"/>
            <a:ext cx="19685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Начальник</a:t>
            </a:r>
            <a:r>
              <a:rPr lang="ru-RU" sz="800" b="0" i="0" u="none" baseline="0">
                <a:solidFill>
                  <a:srgbClr val="000000"/>
                </a:solidFill>
                <a:latin typeface="MS Sans Serif"/>
              </a:rPr>
              <a:t>  отдела</a:t>
            </a:r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3" name="212"/>
          <xdr:cNvSpPr/>
        </xdr:nvSpPr>
        <xdr:spPr>
          <a:xfrm>
            <a:off x="2298700" y="2692400"/>
            <a:ext cx="9398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4" name="213"/>
          <xdr:cNvSpPr/>
        </xdr:nvSpPr>
        <xdr:spPr>
          <a:xfrm>
            <a:off x="2298700" y="2854325"/>
            <a:ext cx="9398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5" name="214"/>
          <xdr:cNvCxnSpPr/>
        </xdr:nvCxnSpPr>
        <xdr:spPr>
          <a:xfrm>
            <a:off x="2299647" y="2854325"/>
            <a:ext cx="9398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215"/>
          <xdr:cNvSpPr/>
        </xdr:nvSpPr>
        <xdr:spPr>
          <a:xfrm>
            <a:off x="3556000" y="2692400"/>
            <a:ext cx="1964842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Блеклова Е.Е.</a:t>
            </a:r>
          </a:p>
        </xdr:txBody>
      </xdr:sp>
      <xdr:sp macro="" textlink="">
        <xdr:nvSpPr>
          <xdr:cNvPr id="7" name="216"/>
          <xdr:cNvSpPr/>
        </xdr:nvSpPr>
        <xdr:spPr>
          <a:xfrm>
            <a:off x="3556000" y="2854325"/>
            <a:ext cx="19685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8" name="217"/>
          <xdr:cNvCxnSpPr/>
        </xdr:nvCxnSpPr>
        <xdr:spPr>
          <a:xfrm>
            <a:off x="3556000" y="2854325"/>
            <a:ext cx="19685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29</xdr:row>
      <xdr:rowOff>247650</xdr:rowOff>
    </xdr:from>
    <xdr:to>
      <xdr:col>7</xdr:col>
      <xdr:colOff>995045</xdr:colOff>
      <xdr:row>30</xdr:row>
      <xdr:rowOff>19050</xdr:rowOff>
    </xdr:to>
    <xdr:grpSp>
      <xdr:nvGrpSpPr>
        <xdr:cNvPr id="17" name="Группа 16"/>
        <xdr:cNvGrpSpPr/>
      </xdr:nvGrpSpPr>
      <xdr:grpSpPr>
        <a:xfrm>
          <a:off x="0" y="11045190"/>
          <a:ext cx="5635625" cy="312420"/>
          <a:chOff x="12700" y="3238500"/>
          <a:chExt cx="5511800" cy="314325"/>
        </a:xfrm>
      </xdr:grpSpPr>
      <xdr:sp macro="" textlink="">
        <xdr:nvSpPr>
          <xdr:cNvPr id="10" name="254"/>
          <xdr:cNvSpPr/>
        </xdr:nvSpPr>
        <xdr:spPr>
          <a:xfrm>
            <a:off x="12700" y="3238500"/>
            <a:ext cx="19685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11" name="255"/>
          <xdr:cNvSpPr/>
        </xdr:nvSpPr>
        <xdr:spPr>
          <a:xfrm>
            <a:off x="2298700" y="3238500"/>
            <a:ext cx="9398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256"/>
          <xdr:cNvSpPr/>
        </xdr:nvSpPr>
        <xdr:spPr>
          <a:xfrm>
            <a:off x="2298700" y="3400425"/>
            <a:ext cx="9398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3" name="257"/>
          <xdr:cNvCxnSpPr/>
        </xdr:nvCxnSpPr>
        <xdr:spPr>
          <a:xfrm>
            <a:off x="2299647" y="3400425"/>
            <a:ext cx="9398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258"/>
          <xdr:cNvSpPr/>
        </xdr:nvSpPr>
        <xdr:spPr>
          <a:xfrm>
            <a:off x="3556000" y="3238500"/>
            <a:ext cx="1964842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Фунгуева Я. А.</a:t>
            </a:r>
          </a:p>
        </xdr:txBody>
      </xdr:sp>
      <xdr:sp macro="" textlink="">
        <xdr:nvSpPr>
          <xdr:cNvPr id="15" name="259"/>
          <xdr:cNvSpPr/>
        </xdr:nvSpPr>
        <xdr:spPr>
          <a:xfrm>
            <a:off x="3556000" y="3400425"/>
            <a:ext cx="19685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6" name="260"/>
          <xdr:cNvCxnSpPr/>
        </xdr:nvCxnSpPr>
        <xdr:spPr>
          <a:xfrm>
            <a:off x="3556000" y="3400425"/>
            <a:ext cx="19685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tabSelected="1" topLeftCell="B1" workbookViewId="0">
      <selection activeCell="A12" sqref="A12:C12"/>
    </sheetView>
  </sheetViews>
  <sheetFormatPr defaultRowHeight="13.2" x14ac:dyDescent="0.25"/>
  <cols>
    <col min="1" max="1" width="38.88671875" hidden="1" customWidth="1"/>
    <col min="2" max="2" width="25.21875" customWidth="1"/>
    <col min="3" max="3" width="42.44140625" customWidth="1"/>
    <col min="4" max="7" width="18.6640625" hidden="1" customWidth="1"/>
    <col min="8" max="8" width="16.5546875" customWidth="1"/>
    <col min="9" max="9" width="14.88671875" customWidth="1"/>
    <col min="10" max="10" width="13.5546875" customWidth="1"/>
    <col min="11" max="11" width="14.33203125" customWidth="1"/>
  </cols>
  <sheetData>
    <row r="1" spans="1:11" ht="21.75" customHeight="1" x14ac:dyDescent="0.25">
      <c r="A1" s="38" t="s">
        <v>8</v>
      </c>
      <c r="B1" s="38"/>
      <c r="C1" s="38"/>
      <c r="J1" s="31" t="s">
        <v>13</v>
      </c>
      <c r="K1" s="31"/>
    </row>
    <row r="2" spans="1:11" x14ac:dyDescent="0.25">
      <c r="A2" s="39" t="s">
        <v>0</v>
      </c>
      <c r="B2" s="39"/>
      <c r="C2" s="39"/>
      <c r="J2" s="31"/>
      <c r="K2" s="31"/>
    </row>
    <row r="3" spans="1:11" x14ac:dyDescent="0.25">
      <c r="A3" s="40"/>
      <c r="B3" s="40"/>
      <c r="C3" s="40"/>
      <c r="J3" s="31" t="s">
        <v>15</v>
      </c>
      <c r="K3" s="31"/>
    </row>
    <row r="4" spans="1:11" x14ac:dyDescent="0.25">
      <c r="A4" s="4"/>
      <c r="B4" s="4"/>
      <c r="C4" s="4"/>
      <c r="J4" s="5"/>
      <c r="K4" s="5" t="s">
        <v>16</v>
      </c>
    </row>
    <row r="5" spans="1:11" ht="17.25" customHeight="1" x14ac:dyDescent="0.25">
      <c r="A5" s="40"/>
      <c r="B5" s="40"/>
      <c r="C5" s="40"/>
      <c r="J5" s="32">
        <v>45649</v>
      </c>
      <c r="K5" s="33"/>
    </row>
    <row r="6" spans="1:11" ht="34.5" customHeight="1" x14ac:dyDescent="0.25">
      <c r="A6" s="34" t="s">
        <v>44</v>
      </c>
      <c r="B6" s="34"/>
      <c r="C6" s="34"/>
      <c r="D6" s="35"/>
      <c r="E6" s="35"/>
      <c r="F6" s="35"/>
      <c r="G6" s="35"/>
      <c r="H6" s="35"/>
      <c r="I6" s="35"/>
      <c r="J6" s="35"/>
      <c r="K6" s="35"/>
    </row>
    <row r="7" spans="1:11" ht="12.6" customHeight="1" x14ac:dyDescent="0.25">
      <c r="A7" s="27"/>
      <c r="B7" s="27"/>
      <c r="C7" s="27"/>
      <c r="D7" s="28"/>
      <c r="E7" s="28"/>
      <c r="F7" s="28"/>
      <c r="G7" s="28"/>
      <c r="H7" s="28"/>
      <c r="I7" s="28"/>
      <c r="J7" s="28"/>
      <c r="K7" s="28"/>
    </row>
    <row r="8" spans="1:11" ht="34.5" customHeight="1" x14ac:dyDescent="0.25">
      <c r="A8" s="27"/>
      <c r="B8" s="45" t="s">
        <v>46</v>
      </c>
      <c r="C8" s="45"/>
      <c r="D8" s="45"/>
      <c r="E8" s="45"/>
      <c r="F8" s="45"/>
      <c r="G8" s="45"/>
      <c r="H8" s="45"/>
      <c r="I8" s="45"/>
      <c r="J8" s="45"/>
      <c r="K8" s="45"/>
    </row>
    <row r="9" spans="1:11" ht="15" customHeight="1" x14ac:dyDescent="0.25">
      <c r="A9" s="27"/>
      <c r="B9" s="27"/>
      <c r="C9" s="27"/>
      <c r="D9" s="28"/>
      <c r="E9" s="28"/>
      <c r="F9" s="28"/>
      <c r="G9" s="28"/>
      <c r="H9" s="28"/>
      <c r="I9" s="28"/>
      <c r="J9" s="28"/>
      <c r="K9" s="28"/>
    </row>
    <row r="10" spans="1:11" ht="16.5" customHeight="1" x14ac:dyDescent="0.25">
      <c r="A10" s="6"/>
      <c r="B10" s="6"/>
      <c r="C10" s="15" t="s">
        <v>43</v>
      </c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41" t="s">
        <v>42</v>
      </c>
      <c r="B11" s="41"/>
      <c r="C11" s="41"/>
    </row>
    <row r="12" spans="1:11" ht="12.75" customHeight="1" x14ac:dyDescent="0.25">
      <c r="A12" s="42" t="s">
        <v>9</v>
      </c>
      <c r="B12" s="42"/>
      <c r="C12" s="42"/>
    </row>
    <row r="13" spans="1:11" ht="16.5" customHeight="1" x14ac:dyDescent="0.25">
      <c r="A13" s="43" t="s">
        <v>7</v>
      </c>
      <c r="B13" s="29" t="s">
        <v>2</v>
      </c>
      <c r="C13" s="29" t="s">
        <v>1</v>
      </c>
      <c r="D13" s="36" t="s">
        <v>3</v>
      </c>
      <c r="E13" s="29" t="s">
        <v>4</v>
      </c>
      <c r="F13" s="29" t="s">
        <v>5</v>
      </c>
      <c r="G13" s="29" t="s">
        <v>6</v>
      </c>
      <c r="H13" s="29" t="s">
        <v>40</v>
      </c>
      <c r="I13" s="29" t="s">
        <v>41</v>
      </c>
      <c r="J13" s="29" t="s">
        <v>45</v>
      </c>
      <c r="K13" s="29" t="s">
        <v>10</v>
      </c>
    </row>
    <row r="14" spans="1:11" ht="32.25" customHeight="1" x14ac:dyDescent="0.25">
      <c r="A14" s="44"/>
      <c r="B14" s="30"/>
      <c r="C14" s="30"/>
      <c r="D14" s="37"/>
      <c r="E14" s="30"/>
      <c r="F14" s="30"/>
      <c r="G14" s="30"/>
      <c r="H14" s="30"/>
      <c r="I14" s="30"/>
      <c r="J14" s="30"/>
      <c r="K14" s="30"/>
    </row>
    <row r="15" spans="1:11" ht="18.75" customHeight="1" x14ac:dyDescent="0.25">
      <c r="A15" s="16"/>
      <c r="B15" s="11">
        <v>1</v>
      </c>
      <c r="C15" s="11">
        <v>2</v>
      </c>
      <c r="D15" s="17"/>
      <c r="E15" s="11"/>
      <c r="F15" s="11"/>
      <c r="G15" s="11"/>
      <c r="H15" s="11">
        <v>3</v>
      </c>
      <c r="I15" s="11">
        <v>4</v>
      </c>
      <c r="J15" s="11">
        <v>5</v>
      </c>
      <c r="K15" s="11">
        <v>6</v>
      </c>
    </row>
    <row r="16" spans="1:11" ht="37.5" customHeight="1" x14ac:dyDescent="0.25">
      <c r="A16" s="16"/>
      <c r="B16" s="12" t="s">
        <v>28</v>
      </c>
      <c r="C16" s="19" t="s">
        <v>17</v>
      </c>
      <c r="D16" s="17"/>
      <c r="E16" s="11"/>
      <c r="F16" s="11"/>
      <c r="G16" s="11"/>
      <c r="H16" s="25">
        <f>H17+H18</f>
        <v>65000000</v>
      </c>
      <c r="I16" s="25">
        <f t="shared" ref="I16:J16" si="0">I17+I18</f>
        <v>0</v>
      </c>
      <c r="J16" s="25">
        <f t="shared" si="0"/>
        <v>0</v>
      </c>
      <c r="K16" s="25">
        <f>SUM(H16:J16)</f>
        <v>65000000</v>
      </c>
    </row>
    <row r="17" spans="1:12" ht="38.25" customHeight="1" x14ac:dyDescent="0.25">
      <c r="A17" s="8"/>
      <c r="B17" s="14" t="s">
        <v>29</v>
      </c>
      <c r="C17" s="20" t="s">
        <v>18</v>
      </c>
      <c r="D17" s="10"/>
      <c r="E17" s="3"/>
      <c r="F17" s="3"/>
      <c r="G17" s="2"/>
      <c r="H17" s="26">
        <v>65000000</v>
      </c>
      <c r="I17" s="26">
        <v>65000000</v>
      </c>
      <c r="J17" s="26">
        <v>65000000</v>
      </c>
      <c r="K17" s="24">
        <f>SUM(H17:J17)</f>
        <v>195000000</v>
      </c>
      <c r="L17" s="22"/>
    </row>
    <row r="18" spans="1:12" ht="41.25" customHeight="1" x14ac:dyDescent="0.25">
      <c r="A18" s="8"/>
      <c r="B18" s="20" t="s">
        <v>30</v>
      </c>
      <c r="C18" s="20" t="s">
        <v>19</v>
      </c>
      <c r="D18" s="10"/>
      <c r="E18" s="3"/>
      <c r="F18" s="3"/>
      <c r="G18" s="2"/>
      <c r="H18" s="24">
        <v>0</v>
      </c>
      <c r="I18" s="26">
        <v>-65000000</v>
      </c>
      <c r="J18" s="26">
        <v>-65000000</v>
      </c>
      <c r="K18" s="24">
        <f>SUM(H18:J18)</f>
        <v>-130000000</v>
      </c>
    </row>
    <row r="19" spans="1:12" ht="39.6" x14ac:dyDescent="0.25">
      <c r="A19" s="8" t="s">
        <v>12</v>
      </c>
      <c r="B19" s="12" t="s">
        <v>31</v>
      </c>
      <c r="C19" s="12" t="s">
        <v>20</v>
      </c>
      <c r="D19" s="10"/>
      <c r="E19" s="3"/>
      <c r="F19" s="3"/>
      <c r="G19" s="2"/>
      <c r="H19" s="23">
        <f>H20+H21</f>
        <v>0</v>
      </c>
      <c r="I19" s="23">
        <f t="shared" ref="I19:J19" si="1">I20+I21</f>
        <v>0</v>
      </c>
      <c r="J19" s="23">
        <f t="shared" si="1"/>
        <v>0</v>
      </c>
      <c r="K19" s="23">
        <f t="shared" ref="K19:K28" si="2">SUM(H19:J19)</f>
        <v>0</v>
      </c>
    </row>
    <row r="20" spans="1:12" ht="52.8" x14ac:dyDescent="0.25">
      <c r="A20" s="8"/>
      <c r="B20" s="14" t="s">
        <v>32</v>
      </c>
      <c r="C20" s="20" t="s">
        <v>21</v>
      </c>
      <c r="D20" s="10"/>
      <c r="E20" s="3"/>
      <c r="F20" s="3"/>
      <c r="G20" s="2"/>
      <c r="H20" s="24">
        <v>150000000</v>
      </c>
      <c r="I20" s="24">
        <v>0</v>
      </c>
      <c r="J20" s="24">
        <v>0</v>
      </c>
      <c r="K20" s="2">
        <f t="shared" si="2"/>
        <v>150000000</v>
      </c>
    </row>
    <row r="21" spans="1:12" ht="52.8" x14ac:dyDescent="0.25">
      <c r="A21" s="8"/>
      <c r="B21" s="14" t="s">
        <v>33</v>
      </c>
      <c r="C21" s="20" t="s">
        <v>22</v>
      </c>
      <c r="D21" s="10"/>
      <c r="E21" s="3"/>
      <c r="F21" s="3"/>
      <c r="G21" s="2"/>
      <c r="H21" s="24">
        <v>-150000000</v>
      </c>
      <c r="I21" s="24">
        <v>0</v>
      </c>
      <c r="J21" s="24">
        <v>0</v>
      </c>
      <c r="K21" s="2">
        <f t="shared" si="2"/>
        <v>-150000000</v>
      </c>
    </row>
    <row r="22" spans="1:12" ht="26.4" x14ac:dyDescent="0.25">
      <c r="A22" s="8"/>
      <c r="B22" s="12" t="s">
        <v>34</v>
      </c>
      <c r="C22" s="12" t="s">
        <v>14</v>
      </c>
      <c r="D22" s="10"/>
      <c r="E22" s="3"/>
      <c r="F22" s="3"/>
      <c r="G22" s="2"/>
      <c r="H22" s="23">
        <f>SUM(H23:H24)</f>
        <v>45563521.340000153</v>
      </c>
      <c r="I22" s="23">
        <f t="shared" ref="I22:J22" si="3">SUM(I23:I24)</f>
        <v>0</v>
      </c>
      <c r="J22" s="23">
        <f t="shared" si="3"/>
        <v>0</v>
      </c>
      <c r="K22" s="13">
        <f t="shared" si="2"/>
        <v>45563521.340000153</v>
      </c>
    </row>
    <row r="23" spans="1:12" ht="26.4" x14ac:dyDescent="0.25">
      <c r="A23" s="8"/>
      <c r="B23" s="14" t="s">
        <v>35</v>
      </c>
      <c r="C23" s="14" t="s">
        <v>23</v>
      </c>
      <c r="D23" s="10"/>
      <c r="E23" s="3"/>
      <c r="F23" s="3"/>
      <c r="G23" s="2"/>
      <c r="H23" s="24">
        <f>-3916599872.66-65000000-150000000-2000000</f>
        <v>-4133599872.6599998</v>
      </c>
      <c r="I23" s="24">
        <f>-3950372731.17-65000000-2000000</f>
        <v>-4017372731.1700001</v>
      </c>
      <c r="J23" s="24">
        <f>-4033732982.83-65000000-2000000</f>
        <v>-4100732982.8299999</v>
      </c>
      <c r="K23" s="2">
        <f t="shared" si="2"/>
        <v>-12251705586.66</v>
      </c>
    </row>
    <row r="24" spans="1:12" ht="26.4" x14ac:dyDescent="0.25">
      <c r="A24" s="8"/>
      <c r="B24" s="14" t="s">
        <v>36</v>
      </c>
      <c r="C24" s="14" t="s">
        <v>24</v>
      </c>
      <c r="D24" s="10"/>
      <c r="E24" s="3"/>
      <c r="F24" s="3"/>
      <c r="G24" s="2"/>
      <c r="H24" s="24">
        <f>4027163394+150000000+2000000</f>
        <v>4179163394</v>
      </c>
      <c r="I24" s="24">
        <f>3950372731.17+65000000+2000000</f>
        <v>4017372731.1700001</v>
      </c>
      <c r="J24" s="24">
        <f>4033732982.83+65000000+2000000</f>
        <v>4100732982.8299999</v>
      </c>
      <c r="K24" s="2">
        <f t="shared" si="2"/>
        <v>12297269108</v>
      </c>
    </row>
    <row r="25" spans="1:12" ht="26.4" x14ac:dyDescent="0.25">
      <c r="A25" s="8"/>
      <c r="B25" s="12" t="s">
        <v>37</v>
      </c>
      <c r="C25" s="19" t="s">
        <v>25</v>
      </c>
      <c r="D25" s="10"/>
      <c r="E25" s="3"/>
      <c r="F25" s="3"/>
      <c r="G25" s="2"/>
      <c r="H25" s="23">
        <f>SUM(-H26-H27)</f>
        <v>0</v>
      </c>
      <c r="I25" s="23">
        <f t="shared" ref="I25:J25" si="4">SUM(-I26-I27)</f>
        <v>0</v>
      </c>
      <c r="J25" s="23">
        <f t="shared" si="4"/>
        <v>0</v>
      </c>
      <c r="K25" s="13">
        <f t="shared" si="2"/>
        <v>0</v>
      </c>
    </row>
    <row r="26" spans="1:12" ht="92.4" x14ac:dyDescent="0.25">
      <c r="A26" s="8"/>
      <c r="B26" s="9" t="s">
        <v>38</v>
      </c>
      <c r="C26" s="21" t="s">
        <v>26</v>
      </c>
      <c r="D26" s="10"/>
      <c r="E26" s="3"/>
      <c r="F26" s="3"/>
      <c r="G26" s="2"/>
      <c r="H26" s="24">
        <v>-2000000</v>
      </c>
      <c r="I26" s="24">
        <v>-2000000</v>
      </c>
      <c r="J26" s="24">
        <v>-2000000</v>
      </c>
      <c r="K26" s="2">
        <f t="shared" si="2"/>
        <v>-6000000</v>
      </c>
    </row>
    <row r="27" spans="1:12" ht="39.6" x14ac:dyDescent="0.25">
      <c r="A27" s="8"/>
      <c r="B27" s="9" t="s">
        <v>39</v>
      </c>
      <c r="C27" s="21" t="s">
        <v>11</v>
      </c>
      <c r="D27" s="10"/>
      <c r="E27" s="3"/>
      <c r="F27" s="3"/>
      <c r="G27" s="2"/>
      <c r="H27" s="24">
        <v>2000000</v>
      </c>
      <c r="I27" s="24">
        <v>2000000</v>
      </c>
      <c r="J27" s="24">
        <v>2000000</v>
      </c>
      <c r="K27" s="2">
        <f t="shared" si="2"/>
        <v>6000000</v>
      </c>
    </row>
    <row r="28" spans="1:12" ht="26.4" x14ac:dyDescent="0.25">
      <c r="A28" s="8"/>
      <c r="B28" s="14"/>
      <c r="C28" s="18" t="s">
        <v>27</v>
      </c>
      <c r="D28" s="3"/>
      <c r="E28" s="3"/>
      <c r="F28" s="3"/>
      <c r="G28" s="2"/>
      <c r="H28" s="23">
        <f>SUM(H16+H22)+H19+H25</f>
        <v>110563521.34000015</v>
      </c>
      <c r="I28" s="23">
        <f t="shared" ref="I28:J28" si="5">SUM(I16+I22)+I19+I25</f>
        <v>0</v>
      </c>
      <c r="J28" s="23">
        <f t="shared" si="5"/>
        <v>0</v>
      </c>
      <c r="K28" s="13">
        <f t="shared" si="2"/>
        <v>110563521.34000015</v>
      </c>
    </row>
    <row r="29" spans="1:12" ht="42.75" customHeight="1" x14ac:dyDescent="0.25">
      <c r="A29" s="1"/>
      <c r="B29" s="1"/>
    </row>
    <row r="30" spans="1:12" ht="42.75" customHeight="1" x14ac:dyDescent="0.25">
      <c r="A30" s="1"/>
      <c r="B30" s="1"/>
    </row>
    <row r="31" spans="1:12" ht="12.75" customHeight="1" x14ac:dyDescent="0.25"/>
    <row r="32" spans="1:1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</sheetData>
  <mergeCells count="23">
    <mergeCell ref="A3:C3"/>
    <mergeCell ref="A5:C5"/>
    <mergeCell ref="A11:C11"/>
    <mergeCell ref="A12:C12"/>
    <mergeCell ref="A13:A14"/>
    <mergeCell ref="C13:C14"/>
    <mergeCell ref="B8:K8"/>
    <mergeCell ref="J13:J14"/>
    <mergeCell ref="K13:K14"/>
    <mergeCell ref="J1:K1"/>
    <mergeCell ref="J2:K2"/>
    <mergeCell ref="J3:K3"/>
    <mergeCell ref="J5:K5"/>
    <mergeCell ref="A6:K6"/>
    <mergeCell ref="B13:B14"/>
    <mergeCell ref="D13:D14"/>
    <mergeCell ref="E13:E14"/>
    <mergeCell ref="F13:F14"/>
    <mergeCell ref="G13:G14"/>
    <mergeCell ref="H13:H14"/>
    <mergeCell ref="I13:I14"/>
    <mergeCell ref="A1:C1"/>
    <mergeCell ref="A2:C2"/>
  </mergeCells>
  <pageMargins left="0.59055118110236227" right="0.59055118110236227" top="0.23" bottom="0.27" header="0.17" footer="0.22"/>
  <pageSetup paperSize="9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источников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  </cp:lastModifiedBy>
  <cp:lastPrinted>2023-12-26T14:30:08Z</cp:lastPrinted>
  <dcterms:created xsi:type="dcterms:W3CDTF">2003-12-05T21:14:57Z</dcterms:created>
  <dcterms:modified xsi:type="dcterms:W3CDTF">2024-12-24T13:16:47Z</dcterms:modified>
</cp:coreProperties>
</file>