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535" windowHeight="12345" tabRatio="911" activeTab="0"/>
  </bookViews>
  <sheets>
    <sheet name="2018" sheetId="1" r:id="rId1"/>
    <sheet name="Лист1" sheetId="2" r:id="rId2"/>
  </sheets>
  <definedNames>
    <definedName name="код">#REF!</definedName>
    <definedName name="_xlnm.Print_Area" localSheetId="0">'2018'!$A$1:$I$28</definedName>
    <definedName name="_xlnm.Print_Area" localSheetId="1">'Лист1'!$A$1:$D$84</definedName>
    <definedName name="площадь">#REF!</definedName>
  </definedNames>
  <calcPr fullCalcOnLoad="1"/>
</workbook>
</file>

<file path=xl/sharedStrings.xml><?xml version="1.0" encoding="utf-8"?>
<sst xmlns="http://schemas.openxmlformats.org/spreadsheetml/2006/main" count="189" uniqueCount="96">
  <si>
    <t>подвал</t>
  </si>
  <si>
    <t>Беляева Н.В.</t>
  </si>
  <si>
    <t>гараж</t>
  </si>
  <si>
    <t>Управление по охотничьему хозяйству</t>
  </si>
  <si>
    <t>РИМИ, ООО</t>
  </si>
  <si>
    <t>НЕОН-УЛЬТРА, ООО</t>
  </si>
  <si>
    <t>Адрес объекта аренды</t>
  </si>
  <si>
    <t>улица</t>
  </si>
  <si>
    <t>дом</t>
  </si>
  <si>
    <t>Космонавтов</t>
  </si>
  <si>
    <t>а</t>
  </si>
  <si>
    <t>Клен, ООО</t>
  </si>
  <si>
    <t>№
п/п</t>
  </si>
  <si>
    <t>шоссе</t>
  </si>
  <si>
    <t>проспект</t>
  </si>
  <si>
    <t>Расположение 
помещения в здании</t>
  </si>
  <si>
    <t>Высотная</t>
  </si>
  <si>
    <t>цоколь</t>
  </si>
  <si>
    <t>Героев</t>
  </si>
  <si>
    <t>2 этаж</t>
  </si>
  <si>
    <t>Парковая</t>
  </si>
  <si>
    <t>Сибирская</t>
  </si>
  <si>
    <t>Соколова</t>
  </si>
  <si>
    <t>Элком, ООО</t>
  </si>
  <si>
    <t>Площадь</t>
  </si>
  <si>
    <t>Ленинградская</t>
  </si>
  <si>
    <t>Солнечная</t>
  </si>
  <si>
    <t>1 этаж</t>
  </si>
  <si>
    <t>Сафин Р.Ш.</t>
  </si>
  <si>
    <t>Варнавский Д.М.</t>
  </si>
  <si>
    <t>в том числе:</t>
  </si>
  <si>
    <t>Канцлер, ООО</t>
  </si>
  <si>
    <t>Копорское шоссе</t>
  </si>
  <si>
    <t>Парамузов А.Г.</t>
  </si>
  <si>
    <t>здание</t>
  </si>
  <si>
    <t>договоров, заключенных на неопределенный срок</t>
  </si>
  <si>
    <t>из них:</t>
  </si>
  <si>
    <t>Здоровье, Северо-Западный Региональный  лечебно-диагностический центр, ООО (2 договора)</t>
  </si>
  <si>
    <t>Агентство эксплуатации недвижимости, ЗАО (2 договора)</t>
  </si>
  <si>
    <t>договоров, арендаторы по которым заявили о намерении заключить долгосрочный договор:</t>
  </si>
  <si>
    <t>договоров в стадии расторжения:</t>
  </si>
  <si>
    <t>договоров, арендаторы по которым заявили о намерении выкупить арендованное имущество</t>
  </si>
  <si>
    <t>остальных договоров</t>
  </si>
  <si>
    <t>с государственными предприятиями</t>
  </si>
  <si>
    <t>с государственными учреждениями</t>
  </si>
  <si>
    <t>с гражданами, не ведущими коммерческую деятельность</t>
  </si>
  <si>
    <t>с индивидуальными предпринимателями</t>
  </si>
  <si>
    <t>с малыми предприятиями</t>
  </si>
  <si>
    <t>1. с субъектами малого и среднего предпринимательства:</t>
  </si>
  <si>
    <t>2. с крупными предприятиями</t>
  </si>
  <si>
    <t>3. с некоммерческими организациями:</t>
  </si>
  <si>
    <t>с политическими партиями</t>
  </si>
  <si>
    <t>с общественными организациями, не ведущими коммерческую деятельность</t>
  </si>
  <si>
    <t>с муниципальными предприятиями</t>
  </si>
  <si>
    <t>со средними предприятиями</t>
  </si>
  <si>
    <t>с организациями, образующими инфраструктуру поддержки СМП</t>
  </si>
  <si>
    <t>4. с унитарными предприятиями</t>
  </si>
  <si>
    <t>до 01.07.2008 заключено и действует на 01.12.2013 договоров, по которым АП начисляется в соответствии с утвержденным депутатами порядком</t>
  </si>
  <si>
    <t>1 блок</t>
  </si>
  <si>
    <t>2 блок</t>
  </si>
  <si>
    <t>договоры, заключенные в порядке предоставления муниципальной преференции</t>
  </si>
  <si>
    <t>договоров с АП, рассчитанной по методике, утвержденной советом депутатов</t>
  </si>
  <si>
    <t>договоров, по которым будет установлена рыночная АП:</t>
  </si>
  <si>
    <t>2013 год</t>
  </si>
  <si>
    <t>2014 год</t>
  </si>
  <si>
    <t>2015 год</t>
  </si>
  <si>
    <t>2016 год</t>
  </si>
  <si>
    <t>2017 год</t>
  </si>
  <si>
    <t>2018 год</t>
  </si>
  <si>
    <t>договоров, по которым уже установлена рыночная АП в связи с истечением срока предыдущего договора</t>
  </si>
  <si>
    <t>2021 год</t>
  </si>
  <si>
    <t>2022 год</t>
  </si>
  <si>
    <t>2023 год</t>
  </si>
  <si>
    <t>договоров с рыночной АП, заключенных по итогам проведения торгов</t>
  </si>
  <si>
    <t>4 блок</t>
  </si>
  <si>
    <t>3 блок</t>
  </si>
  <si>
    <t>договоры, заключенные в порядке исключений, установленных ст. 17.1.</t>
  </si>
  <si>
    <t>кроме того, в порядке исключений ст. 17.1. на неопределенный срок заключено на неопределенный срок</t>
  </si>
  <si>
    <t>с физическими лицами, не ведущими коммерческую деятельность</t>
  </si>
  <si>
    <t>с некомперческой организацией</t>
  </si>
  <si>
    <t>с обществом с ограниченной ответственностью (договор заключен на основании договора субаренды в пределах срока основного договора)</t>
  </si>
  <si>
    <t>АНО</t>
  </si>
  <si>
    <t>до 01.07.2008 заключено и действует на 01.12.2013 договоров  с ограниченным сроком действия, по истечении которых будет установлена рыночная АП</t>
  </si>
  <si>
    <t>в порядке преференции:</t>
  </si>
  <si>
    <t>2026 год</t>
  </si>
  <si>
    <t>по итогам проведения торгов:</t>
  </si>
  <si>
    <t xml:space="preserve">в порядке ст. 17.1. </t>
  </si>
  <si>
    <t>в стадии расторжения находится срочных договоров</t>
  </si>
  <si>
    <t>5 блок</t>
  </si>
  <si>
    <t>по методике на 01.12.2013 действует договоров</t>
  </si>
  <si>
    <t>по рыночной стоимости действует договоров (или отправлены на оформление)</t>
  </si>
  <si>
    <t xml:space="preserve">всего по рыночной стоимости будет </t>
  </si>
  <si>
    <t>из них будет переоформлено по рыночной стоимости</t>
  </si>
  <si>
    <t>останется по методике (неопр.срок)</t>
  </si>
  <si>
    <t>корп</t>
  </si>
  <si>
    <t>-------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</si>
</sst>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&quot;р.&quot;"/>
    <numFmt numFmtId="176" formatCode="mmm/yyyy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</numFmts>
  <fonts count="45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2"/>
      <color indexed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right" wrapText="1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0" fontId="0" fillId="33" borderId="11" xfId="0" applyFill="1" applyBorder="1" applyAlignment="1">
      <alignment horizontal="right" wrapText="1"/>
    </xf>
    <xf numFmtId="0" fontId="8" fillId="33" borderId="11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left"/>
    </xf>
    <xf numFmtId="1" fontId="9" fillId="33" borderId="1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/>
    </xf>
    <xf numFmtId="9" fontId="8" fillId="33" borderId="10" xfId="0" applyNumberFormat="1" applyFont="1" applyFill="1" applyBorder="1" applyAlignment="1">
      <alignment/>
    </xf>
    <xf numFmtId="9" fontId="0" fillId="33" borderId="10" xfId="0" applyNumberForma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0">
      <selection activeCell="H6" sqref="H6"/>
    </sheetView>
  </sheetViews>
  <sheetFormatPr defaultColWidth="9.25390625" defaultRowHeight="12.75"/>
  <cols>
    <col min="1" max="1" width="5.00390625" style="1" customWidth="1"/>
    <col min="2" max="2" width="11.125" style="1" customWidth="1"/>
    <col min="3" max="3" width="18.625" style="5" customWidth="1"/>
    <col min="4" max="4" width="5.625" style="58" customWidth="1"/>
    <col min="5" max="5" width="8.25390625" style="62" customWidth="1"/>
    <col min="6" max="6" width="5.375" style="58" customWidth="1"/>
    <col min="7" max="7" width="5.00390625" style="58" customWidth="1"/>
    <col min="8" max="8" width="18.75390625" style="1" customWidth="1"/>
    <col min="9" max="9" width="11.875" style="58" customWidth="1"/>
    <col min="10" max="16384" width="9.25390625" style="1" customWidth="1"/>
  </cols>
  <sheetData>
    <row r="1" ht="15.75">
      <c r="I1" s="61"/>
    </row>
    <row r="2" spans="1:9" ht="27.75" customHeight="1">
      <c r="A2" s="76" t="s">
        <v>12</v>
      </c>
      <c r="B2" s="77" t="s">
        <v>6</v>
      </c>
      <c r="C2" s="77"/>
      <c r="D2" s="77"/>
      <c r="E2" s="77"/>
      <c r="F2" s="77"/>
      <c r="G2" s="77"/>
      <c r="H2" s="76" t="s">
        <v>15</v>
      </c>
      <c r="I2" s="76" t="s">
        <v>24</v>
      </c>
    </row>
    <row r="3" spans="1:9" ht="27.75" customHeight="1">
      <c r="A3" s="76"/>
      <c r="B3" s="77"/>
      <c r="C3" s="77"/>
      <c r="D3" s="77"/>
      <c r="E3" s="77"/>
      <c r="F3" s="77"/>
      <c r="G3" s="77"/>
      <c r="H3" s="77"/>
      <c r="I3" s="76"/>
    </row>
    <row r="4" spans="1:9" ht="30" customHeight="1">
      <c r="A4" s="63">
        <v>1</v>
      </c>
      <c r="B4" s="64" t="s">
        <v>7</v>
      </c>
      <c r="C4" s="65" t="s">
        <v>16</v>
      </c>
      <c r="D4" s="66" t="s">
        <v>8</v>
      </c>
      <c r="E4" s="64">
        <v>2</v>
      </c>
      <c r="F4" s="66"/>
      <c r="G4" s="66"/>
      <c r="H4" s="66" t="s">
        <v>0</v>
      </c>
      <c r="I4" s="66">
        <v>205</v>
      </c>
    </row>
    <row r="5" spans="1:9" ht="30" customHeight="1">
      <c r="A5" s="63">
        <v>2</v>
      </c>
      <c r="B5" s="64" t="s">
        <v>7</v>
      </c>
      <c r="C5" s="65" t="s">
        <v>16</v>
      </c>
      <c r="D5" s="66" t="s">
        <v>8</v>
      </c>
      <c r="E5" s="64">
        <v>2</v>
      </c>
      <c r="F5" s="66"/>
      <c r="G5" s="66"/>
      <c r="H5" s="66" t="s">
        <v>0</v>
      </c>
      <c r="I5" s="66">
        <v>173</v>
      </c>
    </row>
    <row r="6" spans="1:9" ht="30" customHeight="1">
      <c r="A6" s="64">
        <v>3</v>
      </c>
      <c r="B6" s="64" t="s">
        <v>7</v>
      </c>
      <c r="C6" s="65" t="s">
        <v>16</v>
      </c>
      <c r="D6" s="66" t="s">
        <v>8</v>
      </c>
      <c r="E6" s="64">
        <v>3</v>
      </c>
      <c r="F6" s="66"/>
      <c r="G6" s="66"/>
      <c r="H6" s="66" t="s">
        <v>17</v>
      </c>
      <c r="I6" s="67">
        <v>44.5</v>
      </c>
    </row>
    <row r="7" spans="1:9" ht="30" customHeight="1">
      <c r="A7" s="63">
        <v>4</v>
      </c>
      <c r="B7" s="64" t="s">
        <v>7</v>
      </c>
      <c r="C7" s="65" t="s">
        <v>16</v>
      </c>
      <c r="D7" s="66" t="s">
        <v>8</v>
      </c>
      <c r="E7" s="64">
        <v>4</v>
      </c>
      <c r="F7" s="66"/>
      <c r="G7" s="66"/>
      <c r="H7" s="66" t="s">
        <v>0</v>
      </c>
      <c r="I7" s="66">
        <v>196.1</v>
      </c>
    </row>
    <row r="8" spans="1:9" ht="30" customHeight="1">
      <c r="A8" s="63">
        <v>5</v>
      </c>
      <c r="B8" s="64" t="s">
        <v>7</v>
      </c>
      <c r="C8" s="65" t="s">
        <v>16</v>
      </c>
      <c r="D8" s="66" t="s">
        <v>8</v>
      </c>
      <c r="E8" s="64">
        <v>7</v>
      </c>
      <c r="F8" s="66"/>
      <c r="G8" s="66"/>
      <c r="H8" s="66" t="s">
        <v>0</v>
      </c>
      <c r="I8" s="66">
        <v>31.7</v>
      </c>
    </row>
    <row r="9" spans="1:9" ht="30" customHeight="1">
      <c r="A9" s="64">
        <v>6</v>
      </c>
      <c r="B9" s="68" t="s">
        <v>14</v>
      </c>
      <c r="C9" s="69" t="s">
        <v>18</v>
      </c>
      <c r="D9" s="70" t="s">
        <v>8</v>
      </c>
      <c r="E9" s="68">
        <v>11</v>
      </c>
      <c r="F9" s="68"/>
      <c r="G9" s="68"/>
      <c r="H9" s="68" t="s">
        <v>17</v>
      </c>
      <c r="I9" s="70">
        <v>57.5</v>
      </c>
    </row>
    <row r="10" spans="1:9" s="4" customFormat="1" ht="30" customHeight="1">
      <c r="A10" s="63">
        <v>7</v>
      </c>
      <c r="B10" s="64" t="s">
        <v>14</v>
      </c>
      <c r="C10" s="65" t="s">
        <v>18</v>
      </c>
      <c r="D10" s="66" t="s">
        <v>8</v>
      </c>
      <c r="E10" s="64">
        <v>28</v>
      </c>
      <c r="F10" s="66"/>
      <c r="G10" s="66"/>
      <c r="H10" s="66" t="s">
        <v>17</v>
      </c>
      <c r="I10" s="67">
        <v>118.1</v>
      </c>
    </row>
    <row r="11" spans="1:9" s="9" customFormat="1" ht="30" customHeight="1">
      <c r="A11" s="63">
        <v>8</v>
      </c>
      <c r="B11" s="64" t="s">
        <v>14</v>
      </c>
      <c r="C11" s="65" t="s">
        <v>18</v>
      </c>
      <c r="D11" s="66" t="s">
        <v>8</v>
      </c>
      <c r="E11" s="64">
        <v>32</v>
      </c>
      <c r="F11" s="66"/>
      <c r="G11" s="66" t="s">
        <v>10</v>
      </c>
      <c r="H11" s="66" t="s">
        <v>19</v>
      </c>
      <c r="I11" s="67">
        <v>11.4</v>
      </c>
    </row>
    <row r="12" spans="1:9" ht="30" customHeight="1">
      <c r="A12" s="64">
        <v>9</v>
      </c>
      <c r="B12" s="63" t="s">
        <v>13</v>
      </c>
      <c r="C12" s="71" t="s">
        <v>32</v>
      </c>
      <c r="D12" s="72" t="s">
        <v>8</v>
      </c>
      <c r="E12" s="63">
        <v>26</v>
      </c>
      <c r="F12" s="63" t="s">
        <v>94</v>
      </c>
      <c r="G12" s="63">
        <v>8</v>
      </c>
      <c r="H12" s="75" t="s">
        <v>95</v>
      </c>
      <c r="I12" s="72">
        <v>508.3</v>
      </c>
    </row>
    <row r="13" spans="1:9" ht="30" customHeight="1">
      <c r="A13" s="63">
        <v>10</v>
      </c>
      <c r="B13" s="63" t="s">
        <v>7</v>
      </c>
      <c r="C13" s="73" t="s">
        <v>9</v>
      </c>
      <c r="D13" s="72" t="s">
        <v>8</v>
      </c>
      <c r="E13" s="63">
        <v>6</v>
      </c>
      <c r="F13" s="72"/>
      <c r="G13" s="72"/>
      <c r="H13" s="72" t="s">
        <v>0</v>
      </c>
      <c r="I13" s="72">
        <v>41</v>
      </c>
    </row>
    <row r="14" spans="1:9" ht="30" customHeight="1">
      <c r="A14" s="63">
        <v>11</v>
      </c>
      <c r="B14" s="63" t="s">
        <v>7</v>
      </c>
      <c r="C14" s="71" t="s">
        <v>25</v>
      </c>
      <c r="D14" s="72" t="s">
        <v>8</v>
      </c>
      <c r="E14" s="63">
        <v>18</v>
      </c>
      <c r="F14" s="72"/>
      <c r="G14" s="72"/>
      <c r="H14" s="72" t="s">
        <v>0</v>
      </c>
      <c r="I14" s="72">
        <v>36.2</v>
      </c>
    </row>
    <row r="15" spans="1:9" ht="30" customHeight="1">
      <c r="A15" s="64">
        <v>12</v>
      </c>
      <c r="B15" s="63" t="s">
        <v>7</v>
      </c>
      <c r="C15" s="71" t="s">
        <v>25</v>
      </c>
      <c r="D15" s="72" t="s">
        <v>8</v>
      </c>
      <c r="E15" s="63">
        <v>28</v>
      </c>
      <c r="F15" s="63"/>
      <c r="G15" s="63"/>
      <c r="H15" s="63" t="s">
        <v>27</v>
      </c>
      <c r="I15" s="74">
        <v>18</v>
      </c>
    </row>
    <row r="16" spans="1:9" ht="30" customHeight="1">
      <c r="A16" s="63">
        <v>13</v>
      </c>
      <c r="B16" s="63" t="s">
        <v>7</v>
      </c>
      <c r="C16" s="71" t="s">
        <v>25</v>
      </c>
      <c r="D16" s="72" t="s">
        <v>8</v>
      </c>
      <c r="E16" s="63">
        <v>30</v>
      </c>
      <c r="F16" s="72"/>
      <c r="G16" s="72"/>
      <c r="H16" s="63" t="s">
        <v>27</v>
      </c>
      <c r="I16" s="74">
        <v>20.5</v>
      </c>
    </row>
    <row r="17" spans="1:9" s="4" customFormat="1" ht="30" customHeight="1">
      <c r="A17" s="63">
        <v>14</v>
      </c>
      <c r="B17" s="63" t="s">
        <v>7</v>
      </c>
      <c r="C17" s="71" t="s">
        <v>25</v>
      </c>
      <c r="D17" s="72" t="s">
        <v>8</v>
      </c>
      <c r="E17" s="63">
        <v>56</v>
      </c>
      <c r="F17" s="63"/>
      <c r="G17" s="63"/>
      <c r="H17" s="63" t="s">
        <v>2</v>
      </c>
      <c r="I17" s="72">
        <v>19</v>
      </c>
    </row>
    <row r="18" spans="1:9" s="9" customFormat="1" ht="30" customHeight="1">
      <c r="A18" s="64">
        <v>15</v>
      </c>
      <c r="B18" s="63" t="s">
        <v>7</v>
      </c>
      <c r="C18" s="71" t="s">
        <v>25</v>
      </c>
      <c r="D18" s="72" t="s">
        <v>8</v>
      </c>
      <c r="E18" s="63">
        <v>56</v>
      </c>
      <c r="F18" s="63"/>
      <c r="G18" s="63"/>
      <c r="H18" s="63" t="s">
        <v>2</v>
      </c>
      <c r="I18" s="72">
        <v>17.6</v>
      </c>
    </row>
    <row r="19" spans="1:9" s="9" customFormat="1" ht="30" customHeight="1">
      <c r="A19" s="63">
        <v>16</v>
      </c>
      <c r="B19" s="63" t="s">
        <v>7</v>
      </c>
      <c r="C19" s="73" t="s">
        <v>25</v>
      </c>
      <c r="D19" s="72" t="s">
        <v>8</v>
      </c>
      <c r="E19" s="63">
        <v>58</v>
      </c>
      <c r="F19" s="63"/>
      <c r="G19" s="63"/>
      <c r="H19" s="63" t="s">
        <v>2</v>
      </c>
      <c r="I19" s="72">
        <v>20.3</v>
      </c>
    </row>
    <row r="20" spans="1:9" s="9" customFormat="1" ht="30" customHeight="1">
      <c r="A20" s="63">
        <v>17</v>
      </c>
      <c r="B20" s="63" t="s">
        <v>7</v>
      </c>
      <c r="C20" s="73" t="s">
        <v>25</v>
      </c>
      <c r="D20" s="72" t="s">
        <v>8</v>
      </c>
      <c r="E20" s="63">
        <v>58</v>
      </c>
      <c r="F20" s="63"/>
      <c r="G20" s="63"/>
      <c r="H20" s="63" t="s">
        <v>2</v>
      </c>
      <c r="I20" s="72">
        <v>19.8</v>
      </c>
    </row>
    <row r="21" spans="1:9" ht="30" customHeight="1">
      <c r="A21" s="64">
        <v>18</v>
      </c>
      <c r="B21" s="63" t="s">
        <v>7</v>
      </c>
      <c r="C21" s="73" t="s">
        <v>20</v>
      </c>
      <c r="D21" s="72" t="s">
        <v>8</v>
      </c>
      <c r="E21" s="63">
        <v>36</v>
      </c>
      <c r="F21" s="72"/>
      <c r="G21" s="72"/>
      <c r="H21" s="72" t="s">
        <v>0</v>
      </c>
      <c r="I21" s="72">
        <v>37.3</v>
      </c>
    </row>
    <row r="22" spans="1:9" ht="30" customHeight="1">
      <c r="A22" s="63">
        <v>19</v>
      </c>
      <c r="B22" s="63" t="s">
        <v>7</v>
      </c>
      <c r="C22" s="73" t="s">
        <v>20</v>
      </c>
      <c r="D22" s="72" t="s">
        <v>8</v>
      </c>
      <c r="E22" s="63">
        <v>40</v>
      </c>
      <c r="F22" s="72"/>
      <c r="G22" s="72"/>
      <c r="H22" s="72" t="s">
        <v>0</v>
      </c>
      <c r="I22" s="72">
        <v>35.8</v>
      </c>
    </row>
    <row r="23" spans="1:9" ht="30" customHeight="1">
      <c r="A23" s="63">
        <v>20</v>
      </c>
      <c r="B23" s="63" t="s">
        <v>7</v>
      </c>
      <c r="C23" s="73" t="s">
        <v>20</v>
      </c>
      <c r="D23" s="72" t="s">
        <v>8</v>
      </c>
      <c r="E23" s="63">
        <v>40</v>
      </c>
      <c r="F23" s="72"/>
      <c r="G23" s="72"/>
      <c r="H23" s="72" t="s">
        <v>0</v>
      </c>
      <c r="I23" s="72">
        <v>35.8</v>
      </c>
    </row>
    <row r="24" spans="1:9" ht="30" customHeight="1">
      <c r="A24" s="64">
        <v>21</v>
      </c>
      <c r="B24" s="64" t="s">
        <v>7</v>
      </c>
      <c r="C24" s="65" t="s">
        <v>20</v>
      </c>
      <c r="D24" s="66" t="s">
        <v>8</v>
      </c>
      <c r="E24" s="64">
        <v>44</v>
      </c>
      <c r="F24" s="66"/>
      <c r="G24" s="66"/>
      <c r="H24" s="66" t="s">
        <v>0</v>
      </c>
      <c r="I24" s="66">
        <v>65.6</v>
      </c>
    </row>
    <row r="25" spans="1:9" ht="30" customHeight="1">
      <c r="A25" s="63">
        <v>22</v>
      </c>
      <c r="B25" s="64" t="s">
        <v>7</v>
      </c>
      <c r="C25" s="65" t="s">
        <v>20</v>
      </c>
      <c r="D25" s="66" t="s">
        <v>8</v>
      </c>
      <c r="E25" s="64">
        <v>48</v>
      </c>
      <c r="F25" s="66"/>
      <c r="G25" s="66"/>
      <c r="H25" s="66" t="s">
        <v>0</v>
      </c>
      <c r="I25" s="66">
        <v>39.5</v>
      </c>
    </row>
    <row r="26" spans="1:9" ht="30" customHeight="1">
      <c r="A26" s="63">
        <v>23</v>
      </c>
      <c r="B26" s="64" t="s">
        <v>7</v>
      </c>
      <c r="C26" s="65" t="s">
        <v>21</v>
      </c>
      <c r="D26" s="66" t="s">
        <v>8</v>
      </c>
      <c r="E26" s="64">
        <v>4</v>
      </c>
      <c r="F26" s="66"/>
      <c r="G26" s="66"/>
      <c r="H26" s="66" t="s">
        <v>0</v>
      </c>
      <c r="I26" s="67">
        <v>46.7</v>
      </c>
    </row>
    <row r="27" spans="1:9" ht="30" customHeight="1">
      <c r="A27" s="64">
        <v>24</v>
      </c>
      <c r="B27" s="64" t="s">
        <v>7</v>
      </c>
      <c r="C27" s="65" t="s">
        <v>22</v>
      </c>
      <c r="D27" s="66" t="s">
        <v>8</v>
      </c>
      <c r="E27" s="64">
        <v>19</v>
      </c>
      <c r="F27" s="66"/>
      <c r="G27" s="66"/>
      <c r="H27" s="66" t="s">
        <v>34</v>
      </c>
      <c r="I27" s="66">
        <v>474.1</v>
      </c>
    </row>
    <row r="28" spans="1:9" ht="30" customHeight="1">
      <c r="A28" s="63">
        <v>25</v>
      </c>
      <c r="B28" s="64" t="s">
        <v>7</v>
      </c>
      <c r="C28" s="65" t="s">
        <v>26</v>
      </c>
      <c r="D28" s="66" t="s">
        <v>8</v>
      </c>
      <c r="E28" s="64">
        <v>7</v>
      </c>
      <c r="F28" s="64"/>
      <c r="G28" s="64"/>
      <c r="H28" s="66" t="s">
        <v>17</v>
      </c>
      <c r="I28" s="66">
        <v>47.7</v>
      </c>
    </row>
    <row r="29" spans="1:8" ht="11.25">
      <c r="A29" s="2"/>
      <c r="B29" s="2"/>
      <c r="C29" s="6"/>
      <c r="D29" s="59"/>
      <c r="E29" s="10"/>
      <c r="F29" s="59"/>
      <c r="G29" s="59"/>
      <c r="H29" s="2"/>
    </row>
    <row r="30" spans="1:8" ht="11.25">
      <c r="A30" s="2"/>
      <c r="B30" s="2"/>
      <c r="C30" s="6"/>
      <c r="D30" s="59"/>
      <c r="E30" s="10"/>
      <c r="F30" s="59"/>
      <c r="G30" s="59"/>
      <c r="H30" s="2"/>
    </row>
    <row r="31" spans="3:8" ht="11.25">
      <c r="C31" s="7"/>
      <c r="D31" s="60"/>
      <c r="E31" s="60"/>
      <c r="F31" s="60"/>
      <c r="G31" s="60"/>
      <c r="H31" s="3"/>
    </row>
  </sheetData>
  <sheetProtection/>
  <mergeCells count="4">
    <mergeCell ref="I2:I3"/>
    <mergeCell ref="A2:A3"/>
    <mergeCell ref="B2:G3"/>
    <mergeCell ref="H2:H3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84"/>
  <sheetViews>
    <sheetView view="pageBreakPreview" zoomScaleSheetLayoutView="100" workbookViewId="0" topLeftCell="B70">
      <selection activeCell="B80" sqref="B80:D84"/>
    </sheetView>
  </sheetViews>
  <sheetFormatPr defaultColWidth="8.875" defaultRowHeight="12.75"/>
  <cols>
    <col min="1" max="1" width="8.875" style="20" customWidth="1"/>
    <col min="2" max="2" width="126.625" style="20" bestFit="1" customWidth="1"/>
    <col min="3" max="3" width="10.25390625" style="20" customWidth="1"/>
    <col min="4" max="4" width="8.875" style="20" customWidth="1"/>
    <col min="5" max="5" width="21.875" style="20" customWidth="1"/>
    <col min="6" max="16384" width="8.875" style="20" customWidth="1"/>
  </cols>
  <sheetData>
    <row r="4" spans="1:4" ht="30">
      <c r="A4" s="79" t="s">
        <v>58</v>
      </c>
      <c r="B4" s="32" t="s">
        <v>57</v>
      </c>
      <c r="C4" s="32"/>
      <c r="D4" s="18">
        <f>D6+D45</f>
        <v>139</v>
      </c>
    </row>
    <row r="5" spans="1:4" ht="12.75">
      <c r="A5" s="80"/>
      <c r="B5" s="18" t="s">
        <v>30</v>
      </c>
      <c r="C5" s="18"/>
      <c r="D5" s="18"/>
    </row>
    <row r="6" spans="1:4" ht="15.75">
      <c r="A6" s="80"/>
      <c r="B6" s="21" t="s">
        <v>35</v>
      </c>
      <c r="C6" s="21"/>
      <c r="D6" s="34">
        <f>71+28</f>
        <v>99</v>
      </c>
    </row>
    <row r="7" spans="1:4" ht="12.75">
      <c r="A7" s="80"/>
      <c r="B7" s="18" t="s">
        <v>36</v>
      </c>
      <c r="C7" s="18"/>
      <c r="D7" s="18"/>
    </row>
    <row r="8" spans="1:4" ht="15.75">
      <c r="A8" s="80"/>
      <c r="B8" s="21" t="s">
        <v>39</v>
      </c>
      <c r="C8" s="21"/>
      <c r="D8" s="34">
        <v>2</v>
      </c>
    </row>
    <row r="9" spans="1:4" ht="12.75">
      <c r="A9" s="80"/>
      <c r="B9" s="16" t="s">
        <v>37</v>
      </c>
      <c r="C9" s="16"/>
      <c r="D9" s="18"/>
    </row>
    <row r="10" spans="1:4" ht="15.75">
      <c r="A10" s="80"/>
      <c r="B10" s="13" t="s">
        <v>40</v>
      </c>
      <c r="C10" s="13"/>
      <c r="D10" s="34">
        <v>5</v>
      </c>
    </row>
    <row r="11" spans="1:4" ht="12.75">
      <c r="A11" s="80"/>
      <c r="B11" s="16" t="s">
        <v>3</v>
      </c>
      <c r="C11" s="16"/>
      <c r="D11" s="18"/>
    </row>
    <row r="12" spans="1:4" ht="12.75">
      <c r="A12" s="80"/>
      <c r="B12" s="11" t="s">
        <v>29</v>
      </c>
      <c r="C12" s="11"/>
      <c r="D12" s="18"/>
    </row>
    <row r="13" spans="1:4" ht="12.75">
      <c r="A13" s="80"/>
      <c r="B13" s="11" t="s">
        <v>11</v>
      </c>
      <c r="C13" s="11"/>
      <c r="D13" s="18"/>
    </row>
    <row r="14" spans="1:4" ht="12.75">
      <c r="A14" s="80"/>
      <c r="B14" s="22" t="s">
        <v>5</v>
      </c>
      <c r="C14" s="22"/>
      <c r="D14" s="23"/>
    </row>
    <row r="15" spans="1:6" s="14" customFormat="1" ht="12.75">
      <c r="A15" s="80"/>
      <c r="B15" s="11" t="s">
        <v>33</v>
      </c>
      <c r="C15" s="11"/>
      <c r="D15" s="8"/>
      <c r="F15" s="12"/>
    </row>
    <row r="16" spans="1:6" s="14" customFormat="1" ht="15.75">
      <c r="A16" s="80"/>
      <c r="B16" s="21" t="s">
        <v>41</v>
      </c>
      <c r="C16" s="30"/>
      <c r="D16" s="17">
        <f>4+3</f>
        <v>7</v>
      </c>
      <c r="F16" s="12"/>
    </row>
    <row r="17" spans="1:6" s="14" customFormat="1" ht="12.75">
      <c r="A17" s="80"/>
      <c r="B17" s="11" t="s">
        <v>4</v>
      </c>
      <c r="C17" s="53"/>
      <c r="D17" s="15"/>
      <c r="F17" s="12"/>
    </row>
    <row r="18" spans="1:6" s="14" customFormat="1" ht="12.75">
      <c r="A18" s="80"/>
      <c r="B18" s="16" t="s">
        <v>31</v>
      </c>
      <c r="C18" s="54"/>
      <c r="D18" s="15"/>
      <c r="F18" s="12"/>
    </row>
    <row r="19" spans="1:6" s="14" customFormat="1" ht="12.75">
      <c r="A19" s="80"/>
      <c r="B19" s="16" t="s">
        <v>38</v>
      </c>
      <c r="C19" s="54"/>
      <c r="D19" s="15"/>
      <c r="F19" s="12"/>
    </row>
    <row r="20" spans="1:6" s="14" customFormat="1" ht="12.75">
      <c r="A20" s="80"/>
      <c r="B20" s="11" t="s">
        <v>1</v>
      </c>
      <c r="C20" s="53"/>
      <c r="D20" s="15"/>
      <c r="F20" s="12"/>
    </row>
    <row r="21" spans="1:6" s="14" customFormat="1" ht="12.75">
      <c r="A21" s="80"/>
      <c r="B21" s="11" t="s">
        <v>23</v>
      </c>
      <c r="C21" s="53"/>
      <c r="D21" s="15"/>
      <c r="F21" s="12"/>
    </row>
    <row r="22" spans="1:6" s="14" customFormat="1" ht="12.75">
      <c r="A22" s="80"/>
      <c r="B22" s="11" t="s">
        <v>28</v>
      </c>
      <c r="C22" s="53"/>
      <c r="D22" s="15"/>
      <c r="F22" s="12"/>
    </row>
    <row r="23" spans="1:6" s="14" customFormat="1" ht="15.75">
      <c r="A23" s="80"/>
      <c r="B23" s="21" t="s">
        <v>42</v>
      </c>
      <c r="C23" s="30"/>
      <c r="D23" s="17"/>
      <c r="F23" s="12"/>
    </row>
    <row r="24" spans="1:6" s="14" customFormat="1" ht="12.75">
      <c r="A24" s="80"/>
      <c r="B24" s="18" t="s">
        <v>30</v>
      </c>
      <c r="C24" s="19"/>
      <c r="D24" s="15"/>
      <c r="F24" s="12"/>
    </row>
    <row r="25" spans="1:6" s="14" customFormat="1" ht="12.75">
      <c r="A25" s="80"/>
      <c r="B25" s="25" t="s">
        <v>48</v>
      </c>
      <c r="C25" s="25"/>
      <c r="D25" s="15"/>
      <c r="F25" s="12"/>
    </row>
    <row r="26" spans="1:6" s="14" customFormat="1" ht="12.75">
      <c r="A26" s="80"/>
      <c r="B26" s="24" t="s">
        <v>46</v>
      </c>
      <c r="C26" s="24"/>
      <c r="D26" s="15">
        <f>29+13</f>
        <v>42</v>
      </c>
      <c r="F26" s="12"/>
    </row>
    <row r="27" spans="1:6" s="14" customFormat="1" ht="12.75">
      <c r="A27" s="80"/>
      <c r="B27" s="24" t="s">
        <v>47</v>
      </c>
      <c r="C27" s="24"/>
      <c r="D27" s="15">
        <f>15+11</f>
        <v>26</v>
      </c>
      <c r="F27" s="12"/>
    </row>
    <row r="28" spans="1:6" s="14" customFormat="1" ht="12.75">
      <c r="A28" s="80"/>
      <c r="B28" s="24" t="s">
        <v>54</v>
      </c>
      <c r="C28" s="24"/>
      <c r="D28" s="15">
        <v>2</v>
      </c>
      <c r="F28" s="12"/>
    </row>
    <row r="29" spans="1:6" s="14" customFormat="1" ht="12.75">
      <c r="A29" s="80"/>
      <c r="B29" s="24" t="s">
        <v>55</v>
      </c>
      <c r="C29" s="24"/>
      <c r="D29" s="15">
        <v>1</v>
      </c>
      <c r="F29" s="12"/>
    </row>
    <row r="30" spans="1:6" s="14" customFormat="1" ht="12.75">
      <c r="A30" s="80"/>
      <c r="B30" s="26" t="s">
        <v>49</v>
      </c>
      <c r="C30" s="26"/>
      <c r="D30" s="15">
        <f>11+1</f>
        <v>12</v>
      </c>
      <c r="F30" s="12"/>
    </row>
    <row r="31" spans="1:6" s="14" customFormat="1" ht="12.75">
      <c r="A31" s="80"/>
      <c r="B31" s="25" t="s">
        <v>50</v>
      </c>
      <c r="C31" s="25"/>
      <c r="D31" s="15"/>
      <c r="F31" s="12"/>
    </row>
    <row r="32" spans="1:6" s="14" customFormat="1" ht="12.75">
      <c r="A32" s="80"/>
      <c r="B32" s="24" t="s">
        <v>81</v>
      </c>
      <c r="C32" s="24"/>
      <c r="D32" s="27">
        <v>1</v>
      </c>
      <c r="F32" s="12"/>
    </row>
    <row r="33" spans="1:6" s="14" customFormat="1" ht="12.75">
      <c r="A33" s="80"/>
      <c r="B33" s="24" t="s">
        <v>45</v>
      </c>
      <c r="C33" s="24"/>
      <c r="D33" s="29">
        <v>10</v>
      </c>
      <c r="F33" s="12"/>
    </row>
    <row r="34" spans="1:6" s="14" customFormat="1" ht="12.75">
      <c r="A34" s="80"/>
      <c r="B34" s="37" t="s">
        <v>44</v>
      </c>
      <c r="C34" s="37"/>
      <c r="D34" s="27">
        <v>4</v>
      </c>
      <c r="F34" s="12"/>
    </row>
    <row r="35" spans="1:6" s="14" customFormat="1" ht="12.75">
      <c r="A35" s="80"/>
      <c r="B35" s="24" t="s">
        <v>52</v>
      </c>
      <c r="C35" s="24"/>
      <c r="D35" s="27">
        <v>5</v>
      </c>
      <c r="F35" s="12"/>
    </row>
    <row r="36" spans="1:6" s="14" customFormat="1" ht="12.75">
      <c r="A36" s="80"/>
      <c r="B36" s="24" t="s">
        <v>51</v>
      </c>
      <c r="C36" s="24"/>
      <c r="D36" s="27">
        <v>2</v>
      </c>
      <c r="F36" s="12"/>
    </row>
    <row r="37" spans="1:6" s="14" customFormat="1" ht="12.75">
      <c r="A37" s="80"/>
      <c r="B37" s="28" t="s">
        <v>56</v>
      </c>
      <c r="C37" s="28"/>
      <c r="D37" s="27">
        <v>2</v>
      </c>
      <c r="F37" s="12"/>
    </row>
    <row r="38" spans="1:4" ht="12.75">
      <c r="A38" s="80"/>
      <c r="B38" s="38" t="s">
        <v>53</v>
      </c>
      <c r="C38" s="38"/>
      <c r="D38" s="47">
        <f>1+2</f>
        <v>3</v>
      </c>
    </row>
    <row r="39" spans="1:6" s="14" customFormat="1" ht="12.75">
      <c r="A39" s="80"/>
      <c r="B39" s="39" t="s">
        <v>43</v>
      </c>
      <c r="C39" s="39"/>
      <c r="D39" s="29">
        <v>1</v>
      </c>
      <c r="F39" s="12"/>
    </row>
    <row r="40" spans="1:6" s="14" customFormat="1" ht="15.75">
      <c r="A40" s="80"/>
      <c r="B40" s="17" t="s">
        <v>77</v>
      </c>
      <c r="C40" s="17"/>
      <c r="D40" s="17">
        <v>8</v>
      </c>
      <c r="F40" s="12"/>
    </row>
    <row r="41" spans="1:6" s="14" customFormat="1" ht="12.75">
      <c r="A41" s="80"/>
      <c r="B41" s="37" t="s">
        <v>78</v>
      </c>
      <c r="C41" s="37"/>
      <c r="D41" s="27">
        <v>4</v>
      </c>
      <c r="F41" s="12"/>
    </row>
    <row r="42" spans="1:6" s="14" customFormat="1" ht="12.75">
      <c r="A42" s="80"/>
      <c r="B42" s="37" t="s">
        <v>44</v>
      </c>
      <c r="C42" s="37"/>
      <c r="D42" s="27">
        <v>2</v>
      </c>
      <c r="F42" s="12"/>
    </row>
    <row r="43" spans="1:6" s="14" customFormat="1" ht="12.75">
      <c r="A43" s="80"/>
      <c r="B43" s="37" t="s">
        <v>79</v>
      </c>
      <c r="C43" s="37"/>
      <c r="D43" s="27">
        <v>1</v>
      </c>
      <c r="F43" s="12"/>
    </row>
    <row r="44" spans="1:6" s="14" customFormat="1" ht="12.75">
      <c r="A44" s="80"/>
      <c r="B44" s="37" t="s">
        <v>80</v>
      </c>
      <c r="C44" s="37"/>
      <c r="D44" s="27">
        <v>1</v>
      </c>
      <c r="F44" s="12"/>
    </row>
    <row r="45" spans="1:4" ht="30.75">
      <c r="A45" s="78" t="s">
        <v>59</v>
      </c>
      <c r="B45" s="31" t="s">
        <v>82</v>
      </c>
      <c r="C45" s="31"/>
      <c r="D45" s="17">
        <f>5+SUM(D47:D55)</f>
        <v>40</v>
      </c>
    </row>
    <row r="46" spans="1:4" ht="15.75">
      <c r="A46" s="78"/>
      <c r="B46" s="40" t="s">
        <v>83</v>
      </c>
      <c r="C46" s="40"/>
      <c r="D46" s="17"/>
    </row>
    <row r="47" spans="1:4" ht="15">
      <c r="A47" s="78"/>
      <c r="B47" s="41" t="s">
        <v>63</v>
      </c>
      <c r="C47" s="41"/>
      <c r="D47" s="30">
        <v>10</v>
      </c>
    </row>
    <row r="48" spans="1:4" ht="15">
      <c r="A48" s="78"/>
      <c r="B48" s="41" t="s">
        <v>64</v>
      </c>
      <c r="C48" s="41"/>
      <c r="D48" s="30">
        <v>7</v>
      </c>
    </row>
    <row r="49" spans="1:4" ht="15">
      <c r="A49" s="78"/>
      <c r="B49" s="42" t="s">
        <v>65</v>
      </c>
      <c r="C49" s="42"/>
      <c r="D49" s="30">
        <v>13</v>
      </c>
    </row>
    <row r="50" spans="1:4" ht="15">
      <c r="A50" s="78"/>
      <c r="B50" s="41" t="s">
        <v>68</v>
      </c>
      <c r="C50" s="41"/>
      <c r="D50" s="30">
        <v>1</v>
      </c>
    </row>
    <row r="51" spans="1:4" ht="15">
      <c r="A51" s="78"/>
      <c r="B51" s="42" t="s">
        <v>84</v>
      </c>
      <c r="C51" s="42"/>
      <c r="D51" s="30">
        <v>1</v>
      </c>
    </row>
    <row r="52" spans="1:4" ht="15.75">
      <c r="A52" s="78"/>
      <c r="B52" s="43" t="s">
        <v>85</v>
      </c>
      <c r="C52" s="43"/>
      <c r="D52" s="17"/>
    </row>
    <row r="53" spans="1:4" ht="15">
      <c r="A53" s="78"/>
      <c r="B53" s="42" t="s">
        <v>65</v>
      </c>
      <c r="C53" s="42"/>
      <c r="D53" s="30">
        <v>1</v>
      </c>
    </row>
    <row r="54" spans="1:4" ht="15">
      <c r="A54" s="78"/>
      <c r="B54" s="39" t="s">
        <v>68</v>
      </c>
      <c r="C54" s="39"/>
      <c r="D54" s="46">
        <v>1</v>
      </c>
    </row>
    <row r="55" spans="1:4" ht="12.75">
      <c r="A55" s="78"/>
      <c r="B55" s="44" t="s">
        <v>86</v>
      </c>
      <c r="C55" s="55"/>
      <c r="D55" s="20">
        <v>1</v>
      </c>
    </row>
    <row r="56" spans="1:4" ht="15.75">
      <c r="A56" s="78"/>
      <c r="B56" s="45" t="s">
        <v>87</v>
      </c>
      <c r="C56" s="45"/>
      <c r="D56" s="34">
        <v>1</v>
      </c>
    </row>
    <row r="57" spans="1:4" ht="15">
      <c r="A57" s="78" t="s">
        <v>75</v>
      </c>
      <c r="B57" s="21" t="s">
        <v>60</v>
      </c>
      <c r="C57" s="21"/>
      <c r="D57" s="48">
        <v>43</v>
      </c>
    </row>
    <row r="58" spans="1:4" ht="12.75">
      <c r="A58" s="78"/>
      <c r="B58" s="23" t="s">
        <v>30</v>
      </c>
      <c r="C58" s="23"/>
      <c r="D58" s="23"/>
    </row>
    <row r="59" spans="1:4" ht="12.75">
      <c r="A59" s="78"/>
      <c r="B59" s="18" t="s">
        <v>61</v>
      </c>
      <c r="C59" s="18"/>
      <c r="D59" s="18">
        <f>D61</f>
        <v>28</v>
      </c>
    </row>
    <row r="60" spans="1:4" ht="15.75">
      <c r="A60" s="78"/>
      <c r="B60" s="36" t="s">
        <v>69</v>
      </c>
      <c r="C60" s="36"/>
      <c r="D60" s="34">
        <v>15</v>
      </c>
    </row>
    <row r="61" spans="1:4" ht="15.75">
      <c r="A61" s="78"/>
      <c r="B61" s="36" t="s">
        <v>62</v>
      </c>
      <c r="C61" s="36"/>
      <c r="D61" s="34">
        <f>SUM(D62:D67)</f>
        <v>28</v>
      </c>
    </row>
    <row r="62" spans="1:4" ht="12.75">
      <c r="A62" s="78"/>
      <c r="B62" s="35" t="s">
        <v>66</v>
      </c>
      <c r="C62" s="35"/>
      <c r="D62" s="18">
        <v>7</v>
      </c>
    </row>
    <row r="63" spans="1:4" ht="12.75">
      <c r="A63" s="78"/>
      <c r="B63" s="35" t="s">
        <v>67</v>
      </c>
      <c r="C63" s="35"/>
      <c r="D63" s="18">
        <v>5</v>
      </c>
    </row>
    <row r="64" spans="1:4" ht="12.75">
      <c r="A64" s="78"/>
      <c r="B64" s="35" t="s">
        <v>68</v>
      </c>
      <c r="C64" s="35"/>
      <c r="D64" s="18">
        <v>12</v>
      </c>
    </row>
    <row r="65" spans="1:4" ht="12.75">
      <c r="A65" s="78"/>
      <c r="B65" s="35" t="s">
        <v>70</v>
      </c>
      <c r="C65" s="35"/>
      <c r="D65" s="18">
        <v>1</v>
      </c>
    </row>
    <row r="66" spans="1:4" ht="12.75">
      <c r="A66" s="78"/>
      <c r="B66" s="35" t="s">
        <v>71</v>
      </c>
      <c r="C66" s="35"/>
      <c r="D66" s="18">
        <v>2</v>
      </c>
    </row>
    <row r="67" spans="1:4" ht="12.75">
      <c r="A67" s="78"/>
      <c r="B67" s="35" t="s">
        <v>72</v>
      </c>
      <c r="C67" s="35"/>
      <c r="D67" s="18">
        <v>1</v>
      </c>
    </row>
    <row r="68" spans="1:4" ht="15">
      <c r="A68" s="78" t="s">
        <v>74</v>
      </c>
      <c r="B68" s="21" t="s">
        <v>76</v>
      </c>
      <c r="C68" s="21"/>
      <c r="D68" s="18">
        <f>23-8</f>
        <v>15</v>
      </c>
    </row>
    <row r="69" spans="1:4" ht="12.75">
      <c r="A69" s="78"/>
      <c r="B69" s="23" t="s">
        <v>30</v>
      </c>
      <c r="C69" s="23"/>
      <c r="D69" s="18"/>
    </row>
    <row r="70" spans="1:4" ht="12.75">
      <c r="A70" s="78"/>
      <c r="B70" s="18" t="s">
        <v>61</v>
      </c>
      <c r="C70" s="18"/>
      <c r="D70" s="18">
        <f>15-2</f>
        <v>13</v>
      </c>
    </row>
    <row r="71" spans="1:4" ht="12.75">
      <c r="A71" s="78"/>
      <c r="B71" s="36" t="s">
        <v>69</v>
      </c>
      <c r="C71" s="36"/>
      <c r="D71" s="18">
        <v>2</v>
      </c>
    </row>
    <row r="72" spans="1:4" ht="12.75">
      <c r="A72" s="78"/>
      <c r="B72" s="36" t="s">
        <v>62</v>
      </c>
      <c r="C72" s="36"/>
      <c r="D72" s="36">
        <f>SUM(D73:D75)</f>
        <v>13</v>
      </c>
    </row>
    <row r="73" spans="1:4" ht="12.75">
      <c r="A73" s="78"/>
      <c r="B73" s="35" t="s">
        <v>64</v>
      </c>
      <c r="C73" s="35"/>
      <c r="D73" s="18">
        <v>3</v>
      </c>
    </row>
    <row r="74" spans="1:4" ht="12.75">
      <c r="A74" s="78"/>
      <c r="B74" s="35" t="s">
        <v>67</v>
      </c>
      <c r="C74" s="35"/>
      <c r="D74" s="18">
        <v>1</v>
      </c>
    </row>
    <row r="75" spans="1:4" ht="12.75">
      <c r="A75" s="78"/>
      <c r="B75" s="35" t="s">
        <v>70</v>
      </c>
      <c r="C75" s="35"/>
      <c r="D75" s="18">
        <v>9</v>
      </c>
    </row>
    <row r="76" spans="1:4" ht="15.75">
      <c r="A76" s="33" t="s">
        <v>88</v>
      </c>
      <c r="B76" s="36" t="s">
        <v>73</v>
      </c>
      <c r="C76" s="36"/>
      <c r="D76" s="34">
        <v>41</v>
      </c>
    </row>
    <row r="77" spans="1:4" ht="15.75">
      <c r="A77" s="50"/>
      <c r="B77" s="51"/>
      <c r="C77" s="51"/>
      <c r="D77" s="52"/>
    </row>
    <row r="78" spans="2:3" ht="12.75">
      <c r="B78" s="49"/>
      <c r="C78" s="49"/>
    </row>
    <row r="79" spans="2:3" ht="12.75">
      <c r="B79" s="49"/>
      <c r="C79" s="49"/>
    </row>
    <row r="80" spans="2:5" ht="12.75">
      <c r="B80" s="44" t="s">
        <v>89</v>
      </c>
      <c r="C80" s="18">
        <f>D4+D40+D59</f>
        <v>175</v>
      </c>
      <c r="D80" s="56">
        <v>0.65</v>
      </c>
      <c r="E80" s="20">
        <f>C80-C81</f>
        <v>92</v>
      </c>
    </row>
    <row r="81" spans="2:4" ht="12.75">
      <c r="B81" s="35" t="s">
        <v>92</v>
      </c>
      <c r="C81" s="18">
        <f>D72+D61+D45+D8</f>
        <v>83</v>
      </c>
      <c r="D81" s="18"/>
    </row>
    <row r="82" spans="2:4" ht="12.75">
      <c r="B82" s="35" t="s">
        <v>90</v>
      </c>
      <c r="C82" s="18">
        <f>D71+D76+D60</f>
        <v>58</v>
      </c>
      <c r="D82" s="57">
        <v>0.35</v>
      </c>
    </row>
    <row r="83" spans="2:4" ht="12.75">
      <c r="B83" s="44" t="s">
        <v>91</v>
      </c>
      <c r="C83" s="36">
        <f>SUM(C81:C82)</f>
        <v>141</v>
      </c>
      <c r="D83" s="56">
        <v>0.52</v>
      </c>
    </row>
    <row r="84" spans="2:4" ht="12.75">
      <c r="B84" s="44" t="s">
        <v>93</v>
      </c>
      <c r="C84" s="36">
        <v>92</v>
      </c>
      <c r="D84" s="56">
        <v>0.48</v>
      </c>
    </row>
  </sheetData>
  <sheetProtection/>
  <mergeCells count="4">
    <mergeCell ref="A68:A75"/>
    <mergeCell ref="A4:A44"/>
    <mergeCell ref="A45:A56"/>
    <mergeCell ref="A57:A67"/>
  </mergeCells>
  <printOptions/>
  <pageMargins left="0.7086614173228347" right="0.1968503937007874" top="0.1968503937007874" bottom="0.1968503937007874" header="0.31496062992125984" footer="0.31496062992125984"/>
  <pageSetup horizontalDpi="600" verticalDpi="600" orientation="portrait" paperSize="9" scale="61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:)</dc:creator>
  <cp:keywords/>
  <dc:description/>
  <cp:lastModifiedBy>KUMILEASE</cp:lastModifiedBy>
  <cp:lastPrinted>2018-04-09T11:21:49Z</cp:lastPrinted>
  <dcterms:created xsi:type="dcterms:W3CDTF">2005-02-08T09:51:00Z</dcterms:created>
  <dcterms:modified xsi:type="dcterms:W3CDTF">2019-01-09T14:42:27Z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874313208</vt:i4>
  </property>
  <property fmtid="{D5CDD505-2E9C-101B-9397-08002B2CF9AE}" pid="3" name="_EmailSubject">
    <vt:lpwstr/>
  </property>
  <property fmtid="{D5CDD505-2E9C-101B-9397-08002B2CF9AE}" pid="4" name="_AuthorEmail">
    <vt:lpwstr>KUMICHIEF@IVCMERIA.MERIA.com</vt:lpwstr>
  </property>
  <property fmtid="{D5CDD505-2E9C-101B-9397-08002B2CF9AE}" pid="5" name="_AuthorEmailDisplayName">
    <vt:lpwstr> ЗАМ.Мэра-Евстафьев В.В.</vt:lpwstr>
  </property>
  <property fmtid="{D5CDD505-2E9C-101B-9397-08002B2CF9AE}" pid="6" name="_ReviewingToolsShownOnce">
    <vt:lpwstr/>
  </property>
</Properties>
</file>